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filterPrivacy="1"/>
  <xr:revisionPtr revIDLastSave="0" documentId="13_ncr:1_{1EB2A0AD-131C-4FB8-8D61-7C01B9BAE8D8}" xr6:coauthVersionLast="47" xr6:coauthVersionMax="47" xr10:uidLastSave="{00000000-0000-0000-0000-000000000000}"/>
  <bookViews>
    <workbookView xWindow="28680" yWindow="-120" windowWidth="29040" windowHeight="17520" activeTab="1" xr2:uid="{00000000-000D-0000-FFFF-FFFF00000000}"/>
  </bookViews>
  <sheets>
    <sheet name="K3 Remont pyłoprzewodów " sheetId="1" r:id="rId1"/>
    <sheet name="Materiały" sheetId="2" r:id="rId2"/>
  </sheets>
  <definedNames>
    <definedName name="_xlnm._FilterDatabase" localSheetId="0" hidden="1">'K3 Remont pyłoprzewodów '!$A$6:$J$22</definedName>
    <definedName name="_xlnm.Print_Area" localSheetId="0">'K3 Remont pyłoprzewodów '!$A$2:$J$25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" i="1" l="1"/>
  <c r="I28" i="1" l="1"/>
  <c r="I18" i="1" l="1"/>
  <c r="I12" i="1" l="1"/>
  <c r="I11" i="1"/>
  <c r="I10" i="1"/>
  <c r="I9" i="1"/>
  <c r="I8" i="1"/>
  <c r="I25" i="1"/>
  <c r="I24" i="1"/>
  <c r="I23" i="1" s="1"/>
  <c r="I20" i="1"/>
  <c r="I19" i="1"/>
  <c r="I17" i="1"/>
  <c r="I16" i="1"/>
  <c r="I15" i="1" l="1"/>
  <c r="I7" i="1" l="1"/>
  <c r="D4" i="1" s="1"/>
  <c r="J31" i="1" s="1"/>
</calcChain>
</file>

<file path=xl/sharedStrings.xml><?xml version="1.0" encoding="utf-8"?>
<sst xmlns="http://schemas.openxmlformats.org/spreadsheetml/2006/main" count="109" uniqueCount="70">
  <si>
    <t>Przedmiot zlecenia:</t>
  </si>
  <si>
    <t>Lp</t>
  </si>
  <si>
    <t>Podstawa wyceny</t>
  </si>
  <si>
    <t>Pozycja ZNPRW</t>
  </si>
  <si>
    <t>j.m</t>
  </si>
  <si>
    <t>Norma</t>
  </si>
  <si>
    <t>Ilość</t>
  </si>
  <si>
    <t>współczynnik</t>
  </si>
  <si>
    <t>Ilość rbg</t>
  </si>
  <si>
    <t>Uwagi</t>
  </si>
  <si>
    <t>szt.</t>
  </si>
  <si>
    <t xml:space="preserve">Nazwa </t>
  </si>
  <si>
    <t>szt</t>
  </si>
  <si>
    <t xml:space="preserve">Wykonawca : </t>
  </si>
  <si>
    <t xml:space="preserve">Nr zlecenia PM </t>
  </si>
  <si>
    <t xml:space="preserve">Zakres prac :                                                                     </t>
  </si>
  <si>
    <t xml:space="preserve">Data: </t>
  </si>
  <si>
    <t>suma</t>
  </si>
  <si>
    <t>1a</t>
  </si>
  <si>
    <t>ZNPRR XVI</t>
  </si>
  <si>
    <t>ZNPRRW</t>
  </si>
  <si>
    <t xml:space="preserve">Zadanie 2 :  Remont pyłoprzewodów poziom 9m  Str. L i P kotła </t>
  </si>
  <si>
    <t xml:space="preserve">Zadanie 1 :  Remont pyłoprzewodów poziom 16-23mm  Str. L i P kotła </t>
  </si>
  <si>
    <t>Zadanie 3. Wykonanie wymiany elmentów pyłoprzewodów z wykladziną ceramiczną : kolana , wstawki ,</t>
  </si>
  <si>
    <t>kpl</t>
  </si>
  <si>
    <t xml:space="preserve">Wymiana odcinka rurociągu Dz. 610 do 1.5 m. </t>
  </si>
  <si>
    <t>wstawka o długości do 1,5 minus poz. 46</t>
  </si>
  <si>
    <t>spawanie kołnierzy IV/15</t>
  </si>
  <si>
    <t>IV/15</t>
  </si>
  <si>
    <t>skręcanie kołnierzy IV/4</t>
  </si>
  <si>
    <t>IV/4</t>
  </si>
  <si>
    <t xml:space="preserve">wymiana elementu z wykladziną ceramiczną </t>
  </si>
  <si>
    <t xml:space="preserve">Wymiana odcinka rurociągu Dz. 457 do 2 m. </t>
  </si>
  <si>
    <t xml:space="preserve">demontaż zbednych kołnierzy </t>
  </si>
  <si>
    <t>ZNPRR IV/15</t>
  </si>
  <si>
    <t>ZNPRR IV/4</t>
  </si>
  <si>
    <t>Zagospodarowanie i likwidacja miejsca pracy dla instalacji i pyłoprzewodów</t>
  </si>
  <si>
    <t xml:space="preserve">Zagospodarowanie i likwidacja miejsca pracy dla instalacji i pyłoprzewodów </t>
  </si>
  <si>
    <t xml:space="preserve">Ilość RBG zakres prac </t>
  </si>
  <si>
    <t>m</t>
  </si>
  <si>
    <t>Zadanie 5 : Dostawa uszczelek Dz 457, Dz 610 , elementów połączeń gwintowanych (śruby M20 , M24 x długość : 90-140 , nakrętki , )</t>
  </si>
  <si>
    <t>K3  Remont pyłoprzewodów (Przykładowy zakres )</t>
  </si>
  <si>
    <t xml:space="preserve">Uwaga : szczegółowy zakres (schemat ) remontu pyłoprzewodów zostanie określony po odstawieniu kotła nr 3 do remontu </t>
  </si>
  <si>
    <t>Zadanie 4  Przegląd rozdzielaczy ,klap odcinajacych lub usuwanie usterek</t>
  </si>
  <si>
    <t>LP.</t>
  </si>
  <si>
    <t xml:space="preserve">NAZWA  CZĘŚCI </t>
  </si>
  <si>
    <t>jednostka miary</t>
  </si>
  <si>
    <t>cena jednostkowa za szt/kg</t>
  </si>
  <si>
    <t xml:space="preserve">wartość </t>
  </si>
  <si>
    <t>1.</t>
  </si>
  <si>
    <t xml:space="preserve">Uszczelka fi 772x616x5mm </t>
  </si>
  <si>
    <r>
      <t>2.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9"/>
        <color theme="1"/>
        <rFont val="Arial"/>
        <family val="2"/>
        <charset val="238"/>
      </rPr>
      <t> </t>
    </r>
  </si>
  <si>
    <t>Uszczelka fi 568x468x5mm</t>
  </si>
  <si>
    <r>
      <t>3.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9"/>
        <color theme="1"/>
        <rFont val="Arial"/>
        <family val="2"/>
        <charset val="238"/>
      </rPr>
      <t> </t>
    </r>
  </si>
  <si>
    <t xml:space="preserve">Nakrętka  zabezpieczająca klatkowa M20 </t>
  </si>
  <si>
    <t>kg</t>
  </si>
  <si>
    <r>
      <t>4.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9"/>
        <color theme="1"/>
        <rFont val="Arial"/>
        <family val="2"/>
        <charset val="238"/>
      </rPr>
      <t> </t>
    </r>
  </si>
  <si>
    <t>Nakrętka M20-B</t>
  </si>
  <si>
    <r>
      <t>5.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9"/>
        <color theme="1"/>
        <rFont val="Arial"/>
        <family val="2"/>
        <charset val="238"/>
      </rPr>
      <t> </t>
    </r>
  </si>
  <si>
    <t>Śruba M20x90-B</t>
  </si>
  <si>
    <r>
      <t>6.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9"/>
        <color theme="1"/>
        <rFont val="Arial"/>
        <family val="2"/>
        <charset val="238"/>
      </rPr>
      <t> </t>
    </r>
  </si>
  <si>
    <t>Śruba M20x100-B</t>
  </si>
  <si>
    <r>
      <t>7.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9"/>
        <color theme="1"/>
        <rFont val="Arial"/>
        <family val="2"/>
        <charset val="238"/>
      </rPr>
      <t> </t>
    </r>
  </si>
  <si>
    <t>Nakrętka  zabezpieczająca klatkowa M24</t>
  </si>
  <si>
    <r>
      <t>8.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9"/>
        <color theme="1"/>
        <rFont val="Arial"/>
        <family val="2"/>
        <charset val="238"/>
      </rPr>
      <t> </t>
    </r>
  </si>
  <si>
    <t>Nakrętka M24-B</t>
  </si>
  <si>
    <r>
      <t>9.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9"/>
        <color theme="1"/>
        <rFont val="Arial"/>
        <family val="2"/>
        <charset val="238"/>
      </rPr>
      <t> </t>
    </r>
  </si>
  <si>
    <t>Śruba M24x120-B</t>
  </si>
  <si>
    <r>
      <t>10.</t>
    </r>
    <r>
      <rPr>
        <sz val="7"/>
        <color theme="1"/>
        <rFont val="Times New Roman"/>
        <family val="1"/>
        <charset val="238"/>
      </rPr>
      <t xml:space="preserve">   </t>
    </r>
    <r>
      <rPr>
        <sz val="9"/>
        <color theme="1"/>
        <rFont val="Arial"/>
        <family val="2"/>
        <charset val="238"/>
      </rPr>
      <t> </t>
    </r>
  </si>
  <si>
    <t>Śruba M24x140 -B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</si>
</sst>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#,##0.00\ &quot;zł&quot;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zcionka tekstu podstawowego"/>
      <charset val="238"/>
    </font>
    <font>
      <sz val="12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7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44" fontId="0" fillId="0" borderId="0" xfId="0" applyNumberFormat="1"/>
    <xf numFmtId="1" fontId="0" fillId="0" borderId="0" xfId="0" applyNumberFormat="1"/>
    <xf numFmtId="0" fontId="0" fillId="0" borderId="1" xfId="0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 wrapText="1"/>
    </xf>
    <xf numFmtId="0" fontId="5" fillId="0" borderId="1" xfId="0" applyFont="1" applyBorder="1" applyAlignment="1" applyProtection="1">
      <alignment wrapText="1"/>
      <protection locked="0"/>
    </xf>
    <xf numFmtId="0" fontId="3" fillId="0" borderId="1" xfId="0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49" fontId="0" fillId="0" borderId="1" xfId="0" applyNumberFormat="1" applyBorder="1"/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wrapText="1"/>
    </xf>
    <xf numFmtId="164" fontId="0" fillId="2" borderId="1" xfId="0" applyNumberFormat="1" applyFill="1" applyBorder="1"/>
    <xf numFmtId="164" fontId="0" fillId="2" borderId="1" xfId="0" applyNumberFormat="1" applyFill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 wrapText="1"/>
    </xf>
    <xf numFmtId="2" fontId="0" fillId="0" borderId="0" xfId="0" applyNumberFormat="1"/>
    <xf numFmtId="165" fontId="0" fillId="2" borderId="1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2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1" fillId="0" borderId="4" xfId="0" applyFont="1" applyBorder="1" applyAlignment="1">
      <alignment horizontal="left"/>
    </xf>
    <xf numFmtId="0" fontId="7" fillId="0" borderId="5" xfId="0" applyFon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44" fontId="0" fillId="0" borderId="2" xfId="0" applyNumberFormat="1" applyBorder="1"/>
    <xf numFmtId="0" fontId="7" fillId="0" borderId="4" xfId="0" applyFont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1"/>
  <sheetViews>
    <sheetView zoomScaleNormal="100" workbookViewId="0">
      <selection activeCell="C13" sqref="C13"/>
    </sheetView>
  </sheetViews>
  <sheetFormatPr defaultRowHeight="15"/>
  <cols>
    <col min="1" max="1" width="6" customWidth="1"/>
    <col min="2" max="2" width="19.7109375" customWidth="1"/>
    <col min="3" max="3" width="75.7109375" customWidth="1"/>
    <col min="4" max="4" width="17.28515625" customWidth="1"/>
    <col min="5" max="5" width="14" customWidth="1"/>
    <col min="7" max="7" width="9.85546875" bestFit="1" customWidth="1"/>
    <col min="9" max="9" width="11.140625" customWidth="1"/>
    <col min="10" max="10" width="42.140625" customWidth="1"/>
    <col min="12" max="12" width="15.140625" customWidth="1"/>
    <col min="13" max="13" width="19.42578125" customWidth="1"/>
  </cols>
  <sheetData>
    <row r="1" spans="1:13">
      <c r="A1" s="33"/>
      <c r="B1" s="33"/>
      <c r="C1" s="33"/>
      <c r="D1" s="33"/>
      <c r="E1" s="33"/>
      <c r="F1" s="33"/>
      <c r="G1" s="33"/>
      <c r="H1" s="33"/>
      <c r="I1" s="33"/>
      <c r="J1" s="33"/>
    </row>
    <row r="2" spans="1:13" ht="24.75" customHeight="1">
      <c r="A2" s="34" t="s">
        <v>0</v>
      </c>
      <c r="B2" s="34"/>
      <c r="C2" s="35" t="s">
        <v>41</v>
      </c>
      <c r="D2" s="35"/>
      <c r="E2" s="35"/>
      <c r="F2" s="35"/>
      <c r="G2" s="35"/>
      <c r="H2" s="35"/>
      <c r="I2" s="35"/>
      <c r="J2" s="35"/>
      <c r="M2" s="4"/>
    </row>
    <row r="3" spans="1:13" ht="24.75" customHeight="1">
      <c r="A3" s="34" t="s">
        <v>13</v>
      </c>
      <c r="B3" s="34"/>
      <c r="C3" s="21"/>
      <c r="D3" s="21" t="s">
        <v>14</v>
      </c>
      <c r="E3" s="11"/>
      <c r="F3" s="21" t="s">
        <v>16</v>
      </c>
      <c r="G3" s="35"/>
      <c r="H3" s="35"/>
      <c r="I3" s="21" t="s">
        <v>8</v>
      </c>
      <c r="J3" s="13"/>
      <c r="L3" s="5"/>
      <c r="M3" s="5"/>
    </row>
    <row r="4" spans="1:13" ht="24.75" customHeight="1">
      <c r="A4" s="20"/>
      <c r="B4" s="20"/>
      <c r="C4" s="12" t="s">
        <v>38</v>
      </c>
      <c r="D4" s="13">
        <f>I7+I15+I23+I26</f>
        <v>12000.2</v>
      </c>
      <c r="E4" s="11"/>
      <c r="F4" s="21"/>
      <c r="G4" s="21"/>
      <c r="H4" s="21"/>
      <c r="I4" s="21"/>
      <c r="J4" s="13"/>
      <c r="L4" s="5"/>
      <c r="M4" s="5"/>
    </row>
    <row r="5" spans="1:13">
      <c r="A5" s="36" t="s">
        <v>15</v>
      </c>
      <c r="B5" s="36"/>
      <c r="C5" s="36"/>
      <c r="D5" s="36"/>
      <c r="E5" s="36"/>
      <c r="F5" s="36"/>
      <c r="G5" s="36"/>
      <c r="H5" s="36"/>
      <c r="I5" s="36"/>
      <c r="J5" s="36"/>
    </row>
    <row r="6" spans="1:13" ht="30">
      <c r="A6" s="2" t="s">
        <v>1</v>
      </c>
      <c r="B6" s="2" t="s">
        <v>2</v>
      </c>
      <c r="C6" s="2" t="s">
        <v>11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2" t="s">
        <v>8</v>
      </c>
      <c r="J6" s="2" t="s">
        <v>9</v>
      </c>
    </row>
    <row r="7" spans="1:13">
      <c r="A7" s="7"/>
      <c r="B7" s="7"/>
      <c r="C7" s="19" t="s">
        <v>22</v>
      </c>
      <c r="D7" s="7"/>
      <c r="E7" s="7"/>
      <c r="F7" s="7"/>
      <c r="G7" s="8"/>
      <c r="H7" s="7" t="s">
        <v>17</v>
      </c>
      <c r="I7" s="8">
        <f>SUM(I8:I14)</f>
        <v>5046.3999999999996</v>
      </c>
      <c r="J7" s="7"/>
    </row>
    <row r="8" spans="1:13" ht="15.75" customHeight="1">
      <c r="A8" s="2">
        <v>1</v>
      </c>
      <c r="B8" s="18" t="s">
        <v>19</v>
      </c>
      <c r="C8" s="15" t="s">
        <v>36</v>
      </c>
      <c r="D8" s="14" t="s">
        <v>18</v>
      </c>
      <c r="E8" s="14" t="s">
        <v>24</v>
      </c>
      <c r="F8" s="14">
        <v>8</v>
      </c>
      <c r="G8" s="17">
        <v>6</v>
      </c>
      <c r="H8" s="14">
        <v>1</v>
      </c>
      <c r="I8" s="9">
        <f>F8*G8*H8</f>
        <v>48</v>
      </c>
      <c r="J8" s="1"/>
    </row>
    <row r="9" spans="1:13" ht="17.25" customHeight="1">
      <c r="A9" s="2">
        <v>2</v>
      </c>
      <c r="B9" s="18" t="s">
        <v>19</v>
      </c>
      <c r="C9" s="1" t="s">
        <v>32</v>
      </c>
      <c r="D9" s="14">
        <v>41</v>
      </c>
      <c r="E9" s="14" t="s">
        <v>12</v>
      </c>
      <c r="F9" s="14">
        <v>24</v>
      </c>
      <c r="G9" s="17">
        <v>48</v>
      </c>
      <c r="H9" s="14">
        <v>1</v>
      </c>
      <c r="I9" s="9">
        <f>F9*G9*H9-8</f>
        <v>1144</v>
      </c>
      <c r="J9" s="15" t="s">
        <v>26</v>
      </c>
    </row>
    <row r="10" spans="1:13" ht="15.75" customHeight="1">
      <c r="A10" s="2">
        <v>3</v>
      </c>
      <c r="B10" s="18" t="s">
        <v>19</v>
      </c>
      <c r="C10" s="1" t="s">
        <v>33</v>
      </c>
      <c r="D10" s="14">
        <v>57</v>
      </c>
      <c r="E10" s="14" t="s">
        <v>12</v>
      </c>
      <c r="F10" s="14">
        <v>0.3</v>
      </c>
      <c r="G10" s="17">
        <v>48</v>
      </c>
      <c r="H10" s="14">
        <v>1</v>
      </c>
      <c r="I10" s="9">
        <f t="shared" ref="I10:I12" si="0">F10*G10*H10</f>
        <v>14.399999999999999</v>
      </c>
      <c r="J10" s="1"/>
    </row>
    <row r="11" spans="1:13">
      <c r="A11" s="2">
        <v>4</v>
      </c>
      <c r="B11" s="18" t="s">
        <v>34</v>
      </c>
      <c r="C11" s="1" t="s">
        <v>27</v>
      </c>
      <c r="D11" s="14" t="s">
        <v>28</v>
      </c>
      <c r="E11" s="14" t="s">
        <v>12</v>
      </c>
      <c r="F11" s="14">
        <v>40</v>
      </c>
      <c r="G11" s="17">
        <v>48</v>
      </c>
      <c r="H11" s="14">
        <v>1.5</v>
      </c>
      <c r="I11" s="9">
        <f t="shared" si="0"/>
        <v>2880</v>
      </c>
      <c r="J11" s="1"/>
    </row>
    <row r="12" spans="1:13">
      <c r="A12" s="2">
        <v>5</v>
      </c>
      <c r="B12" s="18" t="s">
        <v>35</v>
      </c>
      <c r="C12" s="1" t="s">
        <v>29</v>
      </c>
      <c r="D12" s="14" t="s">
        <v>30</v>
      </c>
      <c r="E12" s="14" t="s">
        <v>12</v>
      </c>
      <c r="F12" s="14">
        <v>20</v>
      </c>
      <c r="G12" s="17">
        <v>48</v>
      </c>
      <c r="H12" s="14">
        <v>1</v>
      </c>
      <c r="I12" s="9">
        <f t="shared" si="0"/>
        <v>960</v>
      </c>
      <c r="J12" s="1"/>
    </row>
    <row r="13" spans="1:13">
      <c r="A13" s="2"/>
      <c r="B13" s="18"/>
      <c r="C13" s="1"/>
      <c r="D13" s="10"/>
      <c r="E13" s="14"/>
      <c r="F13" s="14"/>
      <c r="G13" s="17"/>
      <c r="H13" s="14"/>
      <c r="I13" s="9"/>
      <c r="J13" s="1"/>
    </row>
    <row r="14" spans="1:13">
      <c r="A14" s="2"/>
      <c r="B14" s="18"/>
      <c r="C14" s="1"/>
      <c r="D14" s="10"/>
      <c r="E14" s="14"/>
      <c r="F14" s="14"/>
      <c r="G14" s="17"/>
      <c r="H14" s="14"/>
      <c r="I14" s="9"/>
      <c r="J14" s="1"/>
    </row>
    <row r="15" spans="1:13">
      <c r="A15" s="7"/>
      <c r="B15" s="19"/>
      <c r="C15" s="19" t="s">
        <v>21</v>
      </c>
      <c r="D15" s="7"/>
      <c r="E15" s="7"/>
      <c r="F15" s="7"/>
      <c r="G15" s="8"/>
      <c r="H15" s="7" t="s">
        <v>17</v>
      </c>
      <c r="I15" s="8">
        <f>SUM(I16:I22)</f>
        <v>5019.8</v>
      </c>
      <c r="J15" s="7"/>
      <c r="L15" s="30"/>
    </row>
    <row r="16" spans="1:13">
      <c r="A16" s="2">
        <v>1</v>
      </c>
      <c r="B16" s="18" t="s">
        <v>19</v>
      </c>
      <c r="C16" s="15" t="s">
        <v>37</v>
      </c>
      <c r="D16" s="6" t="s">
        <v>18</v>
      </c>
      <c r="E16" s="14" t="s">
        <v>24</v>
      </c>
      <c r="F16" s="14">
        <v>8</v>
      </c>
      <c r="G16" s="17">
        <v>6</v>
      </c>
      <c r="H16" s="14">
        <v>1</v>
      </c>
      <c r="I16" s="9">
        <f>F16*G16*H16</f>
        <v>48</v>
      </c>
      <c r="J16" s="3"/>
      <c r="L16" s="5"/>
    </row>
    <row r="17" spans="1:12">
      <c r="A17" s="2">
        <v>2</v>
      </c>
      <c r="B17" s="18" t="s">
        <v>19</v>
      </c>
      <c r="C17" s="1" t="s">
        <v>25</v>
      </c>
      <c r="D17" s="14">
        <v>43</v>
      </c>
      <c r="E17" s="14" t="s">
        <v>12</v>
      </c>
      <c r="F17" s="14">
        <v>28</v>
      </c>
      <c r="G17" s="17">
        <v>46</v>
      </c>
      <c r="H17" s="14">
        <v>1</v>
      </c>
      <c r="I17" s="9">
        <f>F17*G17*H17-10</f>
        <v>1278</v>
      </c>
      <c r="J17" s="15" t="s">
        <v>26</v>
      </c>
    </row>
    <row r="18" spans="1:12">
      <c r="A18" s="2">
        <v>3</v>
      </c>
      <c r="B18" s="18" t="s">
        <v>19</v>
      </c>
      <c r="C18" s="1" t="s">
        <v>33</v>
      </c>
      <c r="D18" s="14">
        <v>57</v>
      </c>
      <c r="E18" s="14" t="s">
        <v>12</v>
      </c>
      <c r="F18" s="14">
        <v>0.3</v>
      </c>
      <c r="G18" s="17">
        <v>46</v>
      </c>
      <c r="H18" s="14">
        <v>1</v>
      </c>
      <c r="I18" s="9">
        <f t="shared" ref="I18" si="1">F18*G18*H18</f>
        <v>13.799999999999999</v>
      </c>
      <c r="J18" s="15"/>
    </row>
    <row r="19" spans="1:12">
      <c r="A19" s="2">
        <v>4</v>
      </c>
      <c r="B19" s="18" t="s">
        <v>34</v>
      </c>
      <c r="C19" s="1" t="s">
        <v>27</v>
      </c>
      <c r="D19" s="14" t="s">
        <v>28</v>
      </c>
      <c r="E19" s="14" t="s">
        <v>10</v>
      </c>
      <c r="F19" s="14">
        <v>40</v>
      </c>
      <c r="G19" s="17">
        <v>46</v>
      </c>
      <c r="H19" s="14">
        <v>1.5</v>
      </c>
      <c r="I19" s="9">
        <f t="shared" ref="I19:I20" si="2">F19*G19*H19</f>
        <v>2760</v>
      </c>
      <c r="J19" s="3"/>
    </row>
    <row r="20" spans="1:12">
      <c r="A20" s="2">
        <v>5</v>
      </c>
      <c r="B20" s="18" t="s">
        <v>35</v>
      </c>
      <c r="C20" s="1" t="s">
        <v>29</v>
      </c>
      <c r="D20" s="14" t="s">
        <v>30</v>
      </c>
      <c r="E20" s="14" t="s">
        <v>10</v>
      </c>
      <c r="F20" s="14">
        <v>20</v>
      </c>
      <c r="G20" s="17">
        <v>46</v>
      </c>
      <c r="H20" s="14">
        <v>1</v>
      </c>
      <c r="I20" s="9">
        <f t="shared" si="2"/>
        <v>920</v>
      </c>
      <c r="J20" s="3"/>
    </row>
    <row r="21" spans="1:12">
      <c r="A21" s="2"/>
      <c r="B21" s="18"/>
      <c r="C21" s="1"/>
      <c r="D21" s="10"/>
      <c r="E21" s="14"/>
      <c r="F21" s="14"/>
      <c r="G21" s="17"/>
      <c r="H21" s="14"/>
      <c r="I21" s="9"/>
      <c r="J21" s="3"/>
    </row>
    <row r="22" spans="1:12">
      <c r="A22" s="2"/>
      <c r="B22" s="18"/>
      <c r="C22" s="1"/>
      <c r="D22" s="10"/>
      <c r="E22" s="14"/>
      <c r="F22" s="14"/>
      <c r="G22" s="17"/>
      <c r="H22" s="14"/>
      <c r="I22" s="9"/>
      <c r="J22" s="3"/>
    </row>
    <row r="23" spans="1:12" ht="30">
      <c r="A23" s="23">
        <v>1</v>
      </c>
      <c r="B23" s="24" t="s">
        <v>20</v>
      </c>
      <c r="C23" s="25" t="s">
        <v>23</v>
      </c>
      <c r="D23" s="22"/>
      <c r="E23" s="26"/>
      <c r="F23" s="27"/>
      <c r="G23" s="28"/>
      <c r="H23" s="27"/>
      <c r="I23" s="29">
        <f>I24+I25</f>
        <v>780</v>
      </c>
      <c r="J23" s="22"/>
    </row>
    <row r="24" spans="1:12">
      <c r="A24" s="14">
        <v>2</v>
      </c>
      <c r="B24" s="18" t="s">
        <v>19</v>
      </c>
      <c r="C24" s="1" t="s">
        <v>31</v>
      </c>
      <c r="D24" s="16"/>
      <c r="E24" s="1" t="s">
        <v>12</v>
      </c>
      <c r="F24" s="14">
        <v>58</v>
      </c>
      <c r="G24" s="17">
        <v>10</v>
      </c>
      <c r="H24" s="14">
        <v>1</v>
      </c>
      <c r="I24" s="9">
        <f>F24*G24*H24</f>
        <v>580</v>
      </c>
      <c r="J24" s="1"/>
    </row>
    <row r="25" spans="1:12">
      <c r="A25" s="14">
        <v>3</v>
      </c>
      <c r="B25" s="18" t="s">
        <v>35</v>
      </c>
      <c r="C25" s="1" t="s">
        <v>29</v>
      </c>
      <c r="D25" s="1" t="s">
        <v>30</v>
      </c>
      <c r="E25" s="1" t="s">
        <v>10</v>
      </c>
      <c r="F25" s="14">
        <v>20</v>
      </c>
      <c r="G25" s="17">
        <v>10</v>
      </c>
      <c r="H25" s="14">
        <v>1</v>
      </c>
      <c r="I25" s="9">
        <f t="shared" ref="I25" si="3">F25*G25*H25</f>
        <v>200</v>
      </c>
      <c r="J25" s="1"/>
    </row>
    <row r="26" spans="1:12">
      <c r="A26" s="22"/>
      <c r="B26" s="22"/>
      <c r="C26" s="19" t="s">
        <v>43</v>
      </c>
      <c r="D26" s="22"/>
      <c r="E26" s="22"/>
      <c r="F26" s="22"/>
      <c r="G26" s="22"/>
      <c r="H26" s="22"/>
      <c r="I26" s="23">
        <f>240+275+2636-1997</f>
        <v>1154</v>
      </c>
      <c r="J26" s="22"/>
      <c r="L26" s="5"/>
    </row>
    <row r="27" spans="1:12">
      <c r="A27" s="1"/>
      <c r="B27" s="18" t="s">
        <v>35</v>
      </c>
      <c r="C27" s="1"/>
      <c r="D27" s="1"/>
      <c r="E27" s="1"/>
      <c r="F27" s="1"/>
      <c r="G27" s="1"/>
      <c r="H27" s="1"/>
      <c r="I27" s="1"/>
      <c r="J27" s="1"/>
    </row>
    <row r="28" spans="1:12" ht="30">
      <c r="A28" s="22"/>
      <c r="B28" s="22"/>
      <c r="C28" s="25" t="s">
        <v>40</v>
      </c>
      <c r="D28" s="22"/>
      <c r="E28" s="22" t="s">
        <v>39</v>
      </c>
      <c r="F28" s="22">
        <v>1</v>
      </c>
      <c r="G28" s="22">
        <v>50000</v>
      </c>
      <c r="H28" s="22">
        <v>1</v>
      </c>
      <c r="I28" s="31">
        <f>F28*G28*H28</f>
        <v>50000</v>
      </c>
      <c r="J28" s="22"/>
    </row>
    <row r="31" spans="1:12" ht="30">
      <c r="C31" s="32" t="s">
        <v>42</v>
      </c>
      <c r="J31" s="5">
        <f>D4-12000</f>
        <v>0.2000000000007276</v>
      </c>
    </row>
  </sheetData>
  <autoFilter ref="A6:J22" xr:uid="{00000000-0009-0000-0000-000000000000}"/>
  <mergeCells count="6">
    <mergeCell ref="A1:J1"/>
    <mergeCell ref="A2:B2"/>
    <mergeCell ref="C2:J2"/>
    <mergeCell ref="A3:B3"/>
    <mergeCell ref="A5:J5"/>
    <mergeCell ref="G3:H3"/>
  </mergeCells>
  <pageMargins left="0.7" right="0.7" top="0.75" bottom="0.75" header="0.3" footer="0.3"/>
  <pageSetup paperSize="9" scale="61" fitToHeight="0" orientation="landscape" r:id="rId1"/>
  <ignoredErrors>
    <ignoredError sqref="I9 I15 I1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0319F-95A7-437E-8F16-42F5917E6E98}">
  <dimension ref="A1:E12"/>
  <sheetViews>
    <sheetView tabSelected="1" workbookViewId="0">
      <selection activeCell="B11" sqref="B11"/>
    </sheetView>
  </sheetViews>
  <sheetFormatPr defaultRowHeight="15"/>
  <cols>
    <col min="2" max="2" width="49.5703125" customWidth="1"/>
  </cols>
  <sheetData>
    <row r="1" spans="1:5" ht="15.75" thickBot="1"/>
    <row r="2" spans="1:5" ht="48.75" thickBot="1">
      <c r="A2" s="37" t="s">
        <v>44</v>
      </c>
      <c r="B2" s="38" t="s">
        <v>45</v>
      </c>
      <c r="C2" s="39" t="s">
        <v>46</v>
      </c>
      <c r="D2" s="39" t="s">
        <v>47</v>
      </c>
      <c r="E2" s="39" t="s">
        <v>48</v>
      </c>
    </row>
    <row r="3" spans="1:5" ht="48.75" thickBot="1">
      <c r="A3" s="40" t="s">
        <v>49</v>
      </c>
      <c r="B3" s="41" t="s">
        <v>50</v>
      </c>
      <c r="C3" s="42" t="s">
        <v>10</v>
      </c>
      <c r="D3" s="43"/>
      <c r="E3" s="43"/>
    </row>
    <row r="4" spans="1:5" ht="48.75" thickBot="1">
      <c r="A4" s="44" t="s">
        <v>51</v>
      </c>
      <c r="B4" s="41" t="s">
        <v>52</v>
      </c>
      <c r="C4" s="42" t="s">
        <v>10</v>
      </c>
      <c r="D4" s="43"/>
      <c r="E4" s="43"/>
    </row>
    <row r="5" spans="1:5" ht="60.75" thickBot="1">
      <c r="A5" s="44" t="s">
        <v>53</v>
      </c>
      <c r="B5" s="41" t="s">
        <v>54</v>
      </c>
      <c r="C5" s="42" t="s">
        <v>55</v>
      </c>
      <c r="D5" s="43"/>
      <c r="E5" s="43"/>
    </row>
    <row r="6" spans="1:5" ht="24.75" thickBot="1">
      <c r="A6" s="44" t="s">
        <v>56</v>
      </c>
      <c r="B6" s="41" t="s">
        <v>57</v>
      </c>
      <c r="C6" s="42" t="s">
        <v>55</v>
      </c>
      <c r="D6" s="43"/>
      <c r="E6" s="43"/>
    </row>
    <row r="7" spans="1:5" ht="24.75" thickBot="1">
      <c r="A7" s="44" t="s">
        <v>58</v>
      </c>
      <c r="B7" s="41" t="s">
        <v>59</v>
      </c>
      <c r="C7" s="42" t="s">
        <v>55</v>
      </c>
      <c r="D7" s="43"/>
      <c r="E7" s="43"/>
    </row>
    <row r="8" spans="1:5" ht="36.75" thickBot="1">
      <c r="A8" s="44" t="s">
        <v>60</v>
      </c>
      <c r="B8" s="41" t="s">
        <v>61</v>
      </c>
      <c r="C8" s="42" t="s">
        <v>55</v>
      </c>
      <c r="D8" s="43"/>
      <c r="E8" s="43"/>
    </row>
    <row r="9" spans="1:5" ht="60.75" thickBot="1">
      <c r="A9" s="44" t="s">
        <v>62</v>
      </c>
      <c r="B9" s="41" t="s">
        <v>63</v>
      </c>
      <c r="C9" s="42" t="s">
        <v>55</v>
      </c>
      <c r="D9" s="43"/>
      <c r="E9" s="43"/>
    </row>
    <row r="10" spans="1:5" ht="24.75" thickBot="1">
      <c r="A10" s="44" t="s">
        <v>64</v>
      </c>
      <c r="B10" s="41" t="s">
        <v>65</v>
      </c>
      <c r="C10" s="42" t="s">
        <v>55</v>
      </c>
      <c r="D10" s="43"/>
      <c r="E10" s="43"/>
    </row>
    <row r="11" spans="1:5" ht="36.75" thickBot="1">
      <c r="A11" s="44" t="s">
        <v>66</v>
      </c>
      <c r="B11" s="41" t="s">
        <v>67</v>
      </c>
      <c r="C11" s="42" t="s">
        <v>55</v>
      </c>
      <c r="D11" s="43"/>
      <c r="E11" s="43"/>
    </row>
    <row r="12" spans="1:5" ht="36.75" thickBot="1">
      <c r="A12" s="44" t="s">
        <v>68</v>
      </c>
      <c r="B12" s="41" t="s">
        <v>69</v>
      </c>
      <c r="C12" s="42" t="s">
        <v>55</v>
      </c>
      <c r="D12" s="43"/>
      <c r="E12" s="4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K3 Remont pyłoprzewodów </vt:lpstr>
      <vt:lpstr>Materiały</vt:lpstr>
      <vt:lpstr>'K3 Remont pyłoprzewodów 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2025-09-22T07:19:19Z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e9c0e5-84e2-48d7-a421-724a2e1bece0_Enabled">
    <vt:lpwstr>true</vt:lpwstr>
  </property>
  <property fmtid="{D5CDD505-2E9C-101B-9397-08002B2CF9AE}" pid="3" name="MSIP_Label_d8e9c0e5-84e2-48d7-a421-724a2e1bece0_SetDate">
    <vt:lpwstr>2025-09-22T06:40:21Z</vt:lpwstr>
  </property>
  <property fmtid="{D5CDD505-2E9C-101B-9397-08002B2CF9AE}" pid="4" name="MSIP_Label_d8e9c0e5-84e2-48d7-a421-724a2e1bece0_Method">
    <vt:lpwstr>Standard</vt:lpwstr>
  </property>
  <property fmtid="{D5CDD505-2E9C-101B-9397-08002B2CF9AE}" pid="5" name="MSIP_Label_d8e9c0e5-84e2-48d7-a421-724a2e1bece0_Name">
    <vt:lpwstr>Bez znaku wodnego</vt:lpwstr>
  </property>
  <property fmtid="{D5CDD505-2E9C-101B-9397-08002B2CF9AE}" pid="6" name="MSIP_Label_d8e9c0e5-84e2-48d7-a421-724a2e1bece0_SiteId">
    <vt:lpwstr>d98cb713-da43-4185-b297-37a20ad7c9cd</vt:lpwstr>
  </property>
  <property fmtid="{D5CDD505-2E9C-101B-9397-08002B2CF9AE}" pid="7" name="MSIP_Label_d8e9c0e5-84e2-48d7-a421-724a2e1bece0_ActionId">
    <vt:lpwstr>cc5fc562-cfc2-4f8f-9767-067d9c685ead</vt:lpwstr>
  </property>
  <property fmtid="{D5CDD505-2E9C-101B-9397-08002B2CF9AE}" pid="8" name="MSIP_Label_d8e9c0e5-84e2-48d7-a421-724a2e1bece0_ContentBits">
    <vt:lpwstr>0</vt:lpwstr>
  </property>
  <property fmtid="{D5CDD505-2E9C-101B-9397-08002B2CF9AE}" pid="9" name="MSIP_Label_d8e9c0e5-84e2-48d7-a421-724a2e1bece0_Tag">
    <vt:lpwstr>10, 3, 0, 1</vt:lpwstr>
  </property>
</Properties>
</file>